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00" windowWidth="15072" windowHeight="424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'Лист1'!$A$1:$F$74</definedName>
  </definedNames>
  <calcPr fullCalcOnLoad="1"/>
</workbook>
</file>

<file path=xl/sharedStrings.xml><?xml version="1.0" encoding="utf-8"?>
<sst xmlns="http://schemas.openxmlformats.org/spreadsheetml/2006/main" count="131" uniqueCount="96">
  <si>
    <t>№ п/п</t>
  </si>
  <si>
    <t>Название</t>
  </si>
  <si>
    <t>Назначение</t>
  </si>
  <si>
    <t>PPW</t>
  </si>
  <si>
    <t>Poliplan-Spike Slipper</t>
  </si>
  <si>
    <t>Боты красные для работ с наливными полами, шипы острые.</t>
  </si>
  <si>
    <t>3700S</t>
  </si>
  <si>
    <t>Боты красные для работ с наливными полами, шипы тупые.</t>
  </si>
  <si>
    <t>3800SS</t>
  </si>
  <si>
    <t>Poliplan-Ersatz nagel</t>
  </si>
  <si>
    <t>Шипы для бот острые,  длина 24мм, продаются поштучно.</t>
  </si>
  <si>
    <t>Aufstreichkelle Typ 999</t>
  </si>
  <si>
    <t>Кельма с резиновой основой для затирки швов эпоксидными материалами.</t>
  </si>
  <si>
    <t>Ракля для работ с наливными полами, с креплением для сменной резиновой вставки, длина 58см.</t>
  </si>
  <si>
    <t>Вставка резиновая гладкая для ракли, длина 58см.</t>
  </si>
  <si>
    <t>59E?-?</t>
  </si>
  <si>
    <t>Gummibesen</t>
  </si>
  <si>
    <t>Ракля резиновая для наливных полов гладкая со сменной пластиной, длина 40см.</t>
  </si>
  <si>
    <t>Grossflachenrakel</t>
  </si>
  <si>
    <t xml:space="preserve">Ракля плоская фанерная для наливных полов, длина 56см. </t>
  </si>
  <si>
    <t>Для металлических зубчатых вставок, длина 56 см.</t>
  </si>
  <si>
    <t>Aufstreichspachtel Typ 777</t>
  </si>
  <si>
    <t>Шпатель с крепежом для стальной зубчатой вставки. Применяется для равномерного распределения покрытия.</t>
  </si>
  <si>
    <t>Zahnleiste N22</t>
  </si>
  <si>
    <t>Зубчатая пластина стальная № 22 тупой зуб 1х1,4 мм, для тонких покрытий и лаков, длина 28см.</t>
  </si>
  <si>
    <t>Zahnleiste N25</t>
  </si>
  <si>
    <t>Zahnleiste N40</t>
  </si>
  <si>
    <t>Зубчатая пластина стальная № 40 полукруглый мелкий зуб, для лаков, длина 28см.</t>
  </si>
  <si>
    <t>Grossflachen-Estrich-Rakel</t>
  </si>
  <si>
    <t>Ракля с регулирующими стержнями для нанесения «стяжек» (толщ. 6-30мм), длина 80см.</t>
  </si>
  <si>
    <t>680K</t>
  </si>
  <si>
    <t>Estrich-Rakel, 58</t>
  </si>
  <si>
    <t>Estrich-Rakel, 80</t>
  </si>
  <si>
    <t>Ракля с регулирующими стержнями для нанесения «стяжек», длина 80см.</t>
  </si>
  <si>
    <t>Grossflachen-Zahnrakel</t>
  </si>
  <si>
    <t>Ракля с широкой (10см) стальной зубчатой вставкой, длина 60см.</t>
  </si>
  <si>
    <t>Grossflachen-Zahnblatter</t>
  </si>
  <si>
    <t>Вставка широкая (10см) стальная, зубчатая, профиль зубьев аналогичен 777Е, 40 видов.</t>
  </si>
  <si>
    <t>3825E</t>
  </si>
  <si>
    <t>Валик игольчатый с металлической ручкой, длина 25см.</t>
  </si>
  <si>
    <t>3918M</t>
  </si>
  <si>
    <t>Stahlscheibenwalze</t>
  </si>
  <si>
    <t>3218SK</t>
  </si>
  <si>
    <t>Rollerbugel, 18</t>
  </si>
  <si>
    <t>Ручка к валику, длина 18см.</t>
  </si>
  <si>
    <t>3225SK</t>
  </si>
  <si>
    <t>Rollerbugel, 25</t>
  </si>
  <si>
    <t>Ручка к валику, длина 25см.</t>
  </si>
  <si>
    <t>Штанга телескопическая к валику.</t>
  </si>
  <si>
    <t>Zwangsruhrer</t>
  </si>
  <si>
    <t>Насадка для перемешивания 2-х комп.составов, диам. 85мм,</t>
  </si>
  <si>
    <t>дл.430мм</t>
  </si>
  <si>
    <t>Насадка для размешивания сухих смесей и густых масс.</t>
  </si>
  <si>
    <t>Poliplan-Spike Slipper                                  ROT</t>
  </si>
  <si>
    <t xml:space="preserve"> 03 июня 2004 г.            </t>
  </si>
  <si>
    <t>76E?-?</t>
  </si>
  <si>
    <t>Aртикул</t>
  </si>
  <si>
    <t>59 Е 00</t>
  </si>
  <si>
    <t>777E 22</t>
  </si>
  <si>
    <t>777E 25</t>
  </si>
  <si>
    <t>777E 40</t>
  </si>
  <si>
    <t>г. Москва, Электродный пр-д д.6, оф.51</t>
  </si>
  <si>
    <t xml:space="preserve">PPW                                  </t>
  </si>
  <si>
    <t xml:space="preserve">3700K                                   </t>
  </si>
  <si>
    <t>Кельма металлическая прямоугольная для сменных зубчатых вставок (777Е).</t>
  </si>
  <si>
    <t>Зубчатая пластина стальная № 25 треугольный зуб 4,2х5,7 мм, для средних и толстых покрытий, дл. 28см.</t>
  </si>
  <si>
    <t>Zahn-Gummirakel-Halter</t>
  </si>
  <si>
    <t xml:space="preserve">Вставка резиновая зубчатая для ракли, длина 58см. </t>
  </si>
  <si>
    <t>треугольные зубья высотой: от 1 до 14мм</t>
  </si>
  <si>
    <t>Zahn-Gummistreifen (hellgrau)</t>
  </si>
  <si>
    <t>Ракля резиновая для наливных полов гладкая со сменной пластиной, длина 60см.</t>
  </si>
  <si>
    <t>Epoxi Fugbrett</t>
  </si>
  <si>
    <t>Stachel-Entluftungsroller</t>
  </si>
  <si>
    <t>3850E</t>
  </si>
  <si>
    <t>Валик игольчатый с металлической ручкой, длина 50см.</t>
  </si>
  <si>
    <t>Валик из стальных дисков для утапливания армирующей сетки, ленты. 18 см</t>
  </si>
  <si>
    <t>Teleskop-Verlangerungsstange</t>
  </si>
  <si>
    <t>150 LM</t>
  </si>
  <si>
    <t>Wendel-Ruhrkorbe</t>
  </si>
  <si>
    <t>Произв.</t>
  </si>
  <si>
    <t xml:space="preserve">Прайс </t>
  </si>
  <si>
    <t>777E 14</t>
  </si>
  <si>
    <t>Zahnleiste N14</t>
  </si>
  <si>
    <t>Zahnleiste N23</t>
  </si>
  <si>
    <t>Zahnleiste N78</t>
  </si>
  <si>
    <t>777E 23</t>
  </si>
  <si>
    <t>777E 78</t>
  </si>
  <si>
    <t>777E 95</t>
  </si>
  <si>
    <t>Zahnleiste N95</t>
  </si>
  <si>
    <t>Ronden-Ruhrkorbe</t>
  </si>
  <si>
    <t xml:space="preserve">www.attika2004.ru </t>
  </si>
  <si>
    <r>
      <t>Тел. - факс:</t>
    </r>
    <r>
      <rPr>
        <b/>
        <sz val="10"/>
        <rFont val="Arial Cyr"/>
        <family val="0"/>
      </rPr>
      <t xml:space="preserve"> 672-77-55,672- 77-46; 926-10-66</t>
    </r>
  </si>
  <si>
    <t xml:space="preserve">denis@attika2004.ru </t>
  </si>
  <si>
    <t>Цена указана в руб.вкл НДС</t>
  </si>
  <si>
    <t>Зубчатая пластина стальная № 14 тупой зуб длина 28см..</t>
  </si>
  <si>
    <t>Ракля с регулирующими стержнями для нанесения «стяжек» толщ. 0-10мм), длина 58см.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</si>
</sst>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Ђ&quot;;\-#,##0&quot;Ђ&quot;"/>
    <numFmt numFmtId="165" formatCode="#,##0&quot;Ђ&quot;;[Red]\-#,##0&quot;Ђ&quot;"/>
    <numFmt numFmtId="166" formatCode="#,##0.00&quot;Ђ&quot;;\-#,##0.00&quot;Ђ&quot;"/>
    <numFmt numFmtId="167" formatCode="#,##0.00&quot;Ђ&quot;;[Red]\-#,##0.00&quot;Ђ&quot;"/>
    <numFmt numFmtId="168" formatCode="_-* #,##0&quot;Ђ&quot;_-;\-* #,##0&quot;Ђ&quot;_-;_-* &quot;-&quot;&quot;Ђ&quot;_-;_-@_-"/>
    <numFmt numFmtId="169" formatCode="_-* #,##0_Ђ_-;\-* #,##0_Ђ_-;_-* &quot;-&quot;_Ђ_-;_-@_-"/>
    <numFmt numFmtId="170" formatCode="_-* #,##0.00&quot;Ђ&quot;_-;\-* #,##0.00&quot;Ђ&quot;_-;_-* &quot;-&quot;??&quot;Ђ&quot;_-;_-@_-"/>
    <numFmt numFmtId="171" formatCode="_-* #,##0.00_Ђ_-;\-* #,##0.00_Ђ_-;_-* &quot;-&quot;??_Ђ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</numFmts>
  <fonts count="49">
    <font>
      <sz val="10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/>
      <protection/>
    </xf>
    <xf numFmtId="0" fontId="9" fillId="0" borderId="0" xfId="42" applyAlignment="1" applyProtection="1">
      <alignment horizontal="center"/>
      <protection/>
    </xf>
    <xf numFmtId="0" fontId="9" fillId="0" borderId="0" xfId="42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1" fontId="1" fillId="33" borderId="14" xfId="0" applyNumberFormat="1" applyFont="1" applyFill="1" applyBorder="1" applyAlignment="1">
      <alignment horizontal="center" vertical="top" wrapText="1"/>
    </xf>
    <xf numFmtId="11" fontId="1" fillId="33" borderId="15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33" borderId="18" xfId="0" applyFont="1" applyFill="1" applyBorder="1" applyAlignment="1">
      <alignment vertical="top" wrapText="1"/>
    </xf>
    <xf numFmtId="2" fontId="11" fillId="33" borderId="14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3190875</xdr:colOff>
      <xdr:row>0</xdr:row>
      <xdr:rowOff>38100</xdr:rowOff>
    </xdr:from>
    <xdr:to>
      <xdr:col>6</xdr:col>
      <xdr:colOff>0</xdr:colOff>
      <xdr:row>0</xdr:row>
      <xdr:rowOff>904875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8100"/>
          <a:ext cx="15144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3</xdr:col>
      <xdr:colOff>171450</xdr:colOff>
      <xdr:row>0</xdr:row>
      <xdr:rowOff>923925</xdr:rowOff>
    </xdr:to>
    <xdr:pic>
      <xdr:nvPicPr>
        <xdr:cNvPr id="2" name="Рисунок 4" descr="аттика новый логотип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1628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tika2004.ru/" TargetMode="External" /><Relationship Id="rId2" Type="http://schemas.openxmlformats.org/officeDocument/2006/relationships/hyperlink" Target="mailto:denis@attika2004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SheetLayoutView="100" workbookViewId="0" topLeftCell="A1">
      <selection activeCell="F75" sqref="F75"/>
    </sheetView>
  </sheetViews>
  <sheetFormatPr defaultColWidth="9.00390625" defaultRowHeight="12.75"/>
  <cols>
    <col min="1" max="1" width="3.625" style="0" customWidth="1"/>
    <col min="2" max="2" width="7.50390625" style="0" customWidth="1"/>
    <col min="3" max="3" width="8.625" style="0" customWidth="1"/>
    <col min="4" max="4" width="18.875" style="0" customWidth="1"/>
    <col min="5" max="5" width="53.125" style="0" customWidth="1"/>
    <col min="6" max="6" width="8.625" style="0" customWidth="1"/>
  </cols>
  <sheetData>
    <row r="1" spans="1:6" s="6" customFormat="1" ht="78" customHeight="1">
      <c r="A1"/>
      <c r="B1"/>
      <c r="C1"/>
      <c r="D1"/>
      <c r="E1"/>
      <c r="F1"/>
    </row>
    <row r="2" ht="15.75" customHeight="1">
      <c r="A2" t="s">
        <v>61</v>
      </c>
    </row>
    <row r="3" spans="1:6" s="11" customFormat="1" ht="15" customHeight="1">
      <c r="A3" t="s">
        <v>91</v>
      </c>
      <c r="B3"/>
      <c r="C3"/>
      <c r="D3"/>
      <c r="E3"/>
      <c r="F3"/>
    </row>
    <row r="4" ht="15" customHeight="1"/>
    <row r="5" spans="1:6" ht="17.25" customHeight="1">
      <c r="A5" s="17" t="s">
        <v>90</v>
      </c>
      <c r="B5" s="18"/>
      <c r="D5" s="16"/>
      <c r="E5" s="22" t="s">
        <v>93</v>
      </c>
      <c r="F5" s="12"/>
    </row>
    <row r="6" spans="1:5" ht="14.25" customHeight="1">
      <c r="A6" s="19" t="s">
        <v>92</v>
      </c>
      <c r="B6" s="20"/>
      <c r="D6" s="21"/>
      <c r="E6" s="22"/>
    </row>
    <row r="7" spans="1:6" ht="9" customHeight="1" thickBot="1">
      <c r="A7" s="13" t="s">
        <v>54</v>
      </c>
      <c r="B7" s="13"/>
      <c r="C7" s="13"/>
      <c r="D7" s="13"/>
      <c r="E7" s="13"/>
      <c r="F7" s="13"/>
    </row>
    <row r="8" spans="1:6" ht="12.75" customHeight="1">
      <c r="A8" s="14" t="s">
        <v>0</v>
      </c>
      <c r="B8" s="15" t="s">
        <v>79</v>
      </c>
      <c r="C8" s="15" t="s">
        <v>56</v>
      </c>
      <c r="D8" s="15" t="s">
        <v>1</v>
      </c>
      <c r="E8" s="15" t="s">
        <v>2</v>
      </c>
      <c r="F8" s="15" t="s">
        <v>80</v>
      </c>
    </row>
    <row r="9" spans="1:6" ht="12.75" customHeight="1">
      <c r="A9" s="46">
        <v>1</v>
      </c>
      <c r="B9" s="23" t="s">
        <v>62</v>
      </c>
      <c r="C9" s="42" t="s">
        <v>63</v>
      </c>
      <c r="D9" s="23" t="s">
        <v>53</v>
      </c>
      <c r="E9" s="23" t="s">
        <v>5</v>
      </c>
      <c r="F9" s="50">
        <f>52*1.1*45</f>
        <v>2574</v>
      </c>
    </row>
    <row r="10" spans="1:6" ht="12.75" customHeight="1">
      <c r="A10" s="47"/>
      <c r="B10" s="24"/>
      <c r="C10" s="43"/>
      <c r="D10" s="24"/>
      <c r="E10" s="24"/>
      <c r="F10" s="51"/>
    </row>
    <row r="11" spans="1:6" ht="12.75" customHeight="1">
      <c r="A11" s="25">
        <v>2</v>
      </c>
      <c r="B11" s="38" t="s">
        <v>3</v>
      </c>
      <c r="C11" s="40" t="s">
        <v>6</v>
      </c>
      <c r="D11" s="38" t="s">
        <v>4</v>
      </c>
      <c r="E11" s="38" t="s">
        <v>7</v>
      </c>
      <c r="F11" s="50">
        <f>52*1.1*45</f>
        <v>2574</v>
      </c>
    </row>
    <row r="12" spans="1:6" ht="12.75" customHeight="1">
      <c r="A12" s="26"/>
      <c r="B12" s="39"/>
      <c r="C12" s="41"/>
      <c r="D12" s="39"/>
      <c r="E12" s="39"/>
      <c r="F12" s="51"/>
    </row>
    <row r="13" spans="1:6" ht="12.75" customHeight="1">
      <c r="A13" s="46">
        <v>3</v>
      </c>
      <c r="B13" s="23" t="s">
        <v>3</v>
      </c>
      <c r="C13" s="42" t="s">
        <v>8</v>
      </c>
      <c r="D13" s="23" t="s">
        <v>9</v>
      </c>
      <c r="E13" s="23" t="s">
        <v>10</v>
      </c>
      <c r="F13" s="50">
        <f>0.45*1.1*45</f>
        <v>22.275000000000002</v>
      </c>
    </row>
    <row r="14" spans="1:6" ht="12.75" customHeight="1">
      <c r="A14" s="47"/>
      <c r="B14" s="24"/>
      <c r="C14" s="43"/>
      <c r="D14" s="24"/>
      <c r="E14" s="24"/>
      <c r="F14" s="51"/>
    </row>
    <row r="15" spans="1:6" ht="12.75" customHeight="1">
      <c r="A15" s="46">
        <v>4</v>
      </c>
      <c r="B15" s="23" t="s">
        <v>3</v>
      </c>
      <c r="C15" s="42">
        <v>999</v>
      </c>
      <c r="D15" s="23" t="s">
        <v>11</v>
      </c>
      <c r="E15" s="23" t="s">
        <v>64</v>
      </c>
      <c r="F15" s="50">
        <f>16*1.1*45</f>
        <v>792.0000000000001</v>
      </c>
    </row>
    <row r="16" spans="1:6" ht="12.75" customHeight="1">
      <c r="A16" s="47"/>
      <c r="B16" s="24"/>
      <c r="C16" s="43"/>
      <c r="D16" s="24"/>
      <c r="E16" s="24"/>
      <c r="F16" s="51"/>
    </row>
    <row r="17" spans="1:6" ht="12.75" customHeight="1">
      <c r="A17" s="25">
        <f>A15+1</f>
        <v>5</v>
      </c>
      <c r="B17" s="23" t="s">
        <v>3</v>
      </c>
      <c r="C17" s="40">
        <v>447</v>
      </c>
      <c r="D17" s="38" t="s">
        <v>71</v>
      </c>
      <c r="E17" s="38" t="s">
        <v>12</v>
      </c>
      <c r="F17" s="50">
        <f>19.9*1.1*45</f>
        <v>985.0500000000001</v>
      </c>
    </row>
    <row r="18" spans="1:6" ht="12.75" customHeight="1">
      <c r="A18" s="26"/>
      <c r="B18" s="24"/>
      <c r="C18" s="41"/>
      <c r="D18" s="39"/>
      <c r="E18" s="39"/>
      <c r="F18" s="51"/>
    </row>
    <row r="19" spans="1:6" ht="12.75" customHeight="1">
      <c r="A19" s="25">
        <f>A17+1</f>
        <v>6</v>
      </c>
      <c r="B19" s="23" t="s">
        <v>3</v>
      </c>
      <c r="C19" s="42">
        <v>59</v>
      </c>
      <c r="D19" s="23" t="s">
        <v>66</v>
      </c>
      <c r="E19" s="23" t="s">
        <v>13</v>
      </c>
      <c r="F19" s="50">
        <f>58*1.1*45</f>
        <v>2871</v>
      </c>
    </row>
    <row r="20" spans="1:6" ht="12.75" customHeight="1">
      <c r="A20" s="26"/>
      <c r="B20" s="24"/>
      <c r="C20" s="43"/>
      <c r="D20" s="24"/>
      <c r="E20" s="24"/>
      <c r="F20" s="51"/>
    </row>
    <row r="21" spans="1:6" ht="12.75" customHeight="1">
      <c r="A21" s="25">
        <f>A19+1</f>
        <v>7</v>
      </c>
      <c r="B21" s="23" t="s">
        <v>3</v>
      </c>
      <c r="C21" s="44" t="s">
        <v>57</v>
      </c>
      <c r="D21" s="23" t="s">
        <v>69</v>
      </c>
      <c r="E21" s="23" t="s">
        <v>14</v>
      </c>
      <c r="F21" s="50">
        <f>15.4*1.1*45</f>
        <v>762.3000000000001</v>
      </c>
    </row>
    <row r="22" spans="1:6" ht="21" customHeight="1">
      <c r="A22" s="26"/>
      <c r="B22" s="24"/>
      <c r="C22" s="45"/>
      <c r="D22" s="24"/>
      <c r="E22" s="24"/>
      <c r="F22" s="51"/>
    </row>
    <row r="23" spans="1:6" ht="12.75" customHeight="1">
      <c r="A23" s="25">
        <f>A21+1</f>
        <v>8</v>
      </c>
      <c r="B23" s="23" t="s">
        <v>3</v>
      </c>
      <c r="C23" s="42" t="s">
        <v>15</v>
      </c>
      <c r="D23" s="23" t="s">
        <v>69</v>
      </c>
      <c r="E23" s="9" t="s">
        <v>67</v>
      </c>
      <c r="F23" s="50">
        <f>33*45</f>
        <v>1485</v>
      </c>
    </row>
    <row r="24" spans="1:6" ht="23.25" customHeight="1">
      <c r="A24" s="26"/>
      <c r="B24" s="24"/>
      <c r="C24" s="43"/>
      <c r="D24" s="24"/>
      <c r="E24" s="10" t="s">
        <v>68</v>
      </c>
      <c r="F24" s="51"/>
    </row>
    <row r="25" spans="1:6" ht="12.75" customHeight="1">
      <c r="A25" s="25">
        <f>A23+1</f>
        <v>9</v>
      </c>
      <c r="B25" s="38" t="s">
        <v>3</v>
      </c>
      <c r="C25" s="40">
        <v>1714</v>
      </c>
      <c r="D25" s="38" t="s">
        <v>16</v>
      </c>
      <c r="E25" s="38" t="s">
        <v>17</v>
      </c>
      <c r="F25" s="50">
        <f>22.88*45</f>
        <v>1029.6</v>
      </c>
    </row>
    <row r="26" spans="1:6" ht="12.75" customHeight="1">
      <c r="A26" s="26"/>
      <c r="B26" s="39"/>
      <c r="C26" s="41"/>
      <c r="D26" s="39"/>
      <c r="E26" s="39"/>
      <c r="F26" s="51"/>
    </row>
    <row r="27" spans="1:6" ht="12.75" customHeight="1">
      <c r="A27" s="25">
        <f>A25+1</f>
        <v>10</v>
      </c>
      <c r="B27" s="38" t="s">
        <v>3</v>
      </c>
      <c r="C27" s="40">
        <v>1716</v>
      </c>
      <c r="D27" s="38" t="s">
        <v>16</v>
      </c>
      <c r="E27" s="38" t="s">
        <v>70</v>
      </c>
      <c r="F27" s="50">
        <f>29.37*45</f>
        <v>1321.65</v>
      </c>
    </row>
    <row r="28" spans="1:6" ht="12.75" customHeight="1">
      <c r="A28" s="26"/>
      <c r="B28" s="39"/>
      <c r="C28" s="41"/>
      <c r="D28" s="39"/>
      <c r="E28" s="39"/>
      <c r="F28" s="51"/>
    </row>
    <row r="29" spans="1:6" ht="12.75" customHeight="1">
      <c r="A29" s="25">
        <f>A27+1</f>
        <v>11</v>
      </c>
      <c r="B29" s="38" t="s">
        <v>3</v>
      </c>
      <c r="C29" s="40">
        <v>656</v>
      </c>
      <c r="D29" s="38" t="s">
        <v>18</v>
      </c>
      <c r="E29" s="7" t="s">
        <v>19</v>
      </c>
      <c r="F29" s="50">
        <f>42.9*45</f>
        <v>1930.5</v>
      </c>
    </row>
    <row r="30" spans="1:6" ht="12.75" customHeight="1">
      <c r="A30" s="26"/>
      <c r="B30" s="39"/>
      <c r="C30" s="41"/>
      <c r="D30" s="39"/>
      <c r="E30" s="8" t="s">
        <v>20</v>
      </c>
      <c r="F30" s="51"/>
    </row>
    <row r="31" spans="1:6" ht="12.75">
      <c r="A31" s="25">
        <f>A29+1</f>
        <v>12</v>
      </c>
      <c r="B31" s="23" t="s">
        <v>3</v>
      </c>
      <c r="C31" s="42">
        <v>777</v>
      </c>
      <c r="D31" s="23" t="s">
        <v>21</v>
      </c>
      <c r="E31" s="23" t="s">
        <v>22</v>
      </c>
      <c r="F31" s="52"/>
    </row>
    <row r="32" spans="1:6" ht="23.25" customHeight="1">
      <c r="A32" s="26"/>
      <c r="B32" s="24"/>
      <c r="C32" s="43"/>
      <c r="D32" s="24"/>
      <c r="E32" s="24"/>
      <c r="F32" s="53">
        <f>19.58*45</f>
        <v>881.0999999999999</v>
      </c>
    </row>
    <row r="33" spans="1:6" ht="12.75" customHeight="1">
      <c r="A33" s="25">
        <f>A31+1</f>
        <v>13</v>
      </c>
      <c r="B33" s="23" t="s">
        <v>3</v>
      </c>
      <c r="C33" s="31" t="s">
        <v>58</v>
      </c>
      <c r="D33" s="23" t="s">
        <v>23</v>
      </c>
      <c r="E33" s="23" t="s">
        <v>24</v>
      </c>
      <c r="F33" s="50">
        <f>4.02*45</f>
        <v>180.89999999999998</v>
      </c>
    </row>
    <row r="34" spans="1:6" ht="12.75" customHeight="1">
      <c r="A34" s="26"/>
      <c r="B34" s="24"/>
      <c r="C34" s="32"/>
      <c r="D34" s="24"/>
      <c r="E34" s="24"/>
      <c r="F34" s="51"/>
    </row>
    <row r="35" spans="1:6" ht="12.75" customHeight="1">
      <c r="A35" s="25">
        <f>A33+1</f>
        <v>14</v>
      </c>
      <c r="B35" s="23" t="s">
        <v>3</v>
      </c>
      <c r="C35" s="31" t="s">
        <v>59</v>
      </c>
      <c r="D35" s="23" t="s">
        <v>25</v>
      </c>
      <c r="E35" s="23" t="s">
        <v>65</v>
      </c>
      <c r="F35" s="50">
        <f>3.03*45</f>
        <v>136.35</v>
      </c>
    </row>
    <row r="36" spans="1:6" ht="12.75" customHeight="1">
      <c r="A36" s="26"/>
      <c r="B36" s="24"/>
      <c r="C36" s="32"/>
      <c r="D36" s="24"/>
      <c r="E36" s="24"/>
      <c r="F36" s="51"/>
    </row>
    <row r="37" spans="1:6" ht="12.75" customHeight="1">
      <c r="A37" s="25">
        <f>A35+1</f>
        <v>15</v>
      </c>
      <c r="B37" s="23" t="s">
        <v>3</v>
      </c>
      <c r="C37" s="31" t="s">
        <v>60</v>
      </c>
      <c r="D37" s="23" t="s">
        <v>26</v>
      </c>
      <c r="E37" s="23" t="s">
        <v>27</v>
      </c>
      <c r="F37" s="50">
        <f>4.02*45</f>
        <v>180.89999999999998</v>
      </c>
    </row>
    <row r="38" spans="1:6" ht="12.75" customHeight="1">
      <c r="A38" s="26"/>
      <c r="B38" s="24"/>
      <c r="C38" s="32"/>
      <c r="D38" s="24"/>
      <c r="E38" s="24"/>
      <c r="F38" s="51"/>
    </row>
    <row r="39" spans="1:6" ht="12.75" customHeight="1">
      <c r="A39" s="25">
        <f>A37+1</f>
        <v>16</v>
      </c>
      <c r="B39" s="23" t="s">
        <v>3</v>
      </c>
      <c r="C39" s="31" t="s">
        <v>81</v>
      </c>
      <c r="D39" s="23" t="s">
        <v>82</v>
      </c>
      <c r="E39" s="23" t="s">
        <v>94</v>
      </c>
      <c r="F39" s="50">
        <f>3.03*45</f>
        <v>136.35</v>
      </c>
    </row>
    <row r="40" spans="1:6" ht="12.75" customHeight="1">
      <c r="A40" s="26"/>
      <c r="B40" s="24"/>
      <c r="C40" s="32"/>
      <c r="D40" s="24"/>
      <c r="E40" s="24"/>
      <c r="F40" s="51"/>
    </row>
    <row r="41" spans="1:6" ht="12.75" customHeight="1">
      <c r="A41" s="25">
        <f>A39+1</f>
        <v>17</v>
      </c>
      <c r="B41" s="23" t="s">
        <v>3</v>
      </c>
      <c r="C41" s="31" t="s">
        <v>85</v>
      </c>
      <c r="D41" s="23" t="s">
        <v>83</v>
      </c>
      <c r="E41" s="23"/>
      <c r="F41" s="50">
        <f>4.02*45</f>
        <v>180.89999999999998</v>
      </c>
    </row>
    <row r="42" spans="1:6" ht="12.75" customHeight="1">
      <c r="A42" s="26"/>
      <c r="B42" s="24"/>
      <c r="C42" s="32"/>
      <c r="D42" s="24"/>
      <c r="E42" s="24"/>
      <c r="F42" s="51"/>
    </row>
    <row r="43" spans="1:6" ht="12.75" customHeight="1">
      <c r="A43" s="25">
        <f>A41+1</f>
        <v>18</v>
      </c>
      <c r="B43" s="23" t="s">
        <v>3</v>
      </c>
      <c r="C43" s="31" t="s">
        <v>86</v>
      </c>
      <c r="D43" s="23" t="s">
        <v>84</v>
      </c>
      <c r="E43" s="23"/>
      <c r="F43" s="50">
        <f>4.73*45</f>
        <v>212.85000000000002</v>
      </c>
    </row>
    <row r="44" spans="1:6" ht="12.75" customHeight="1">
      <c r="A44" s="26"/>
      <c r="B44" s="24"/>
      <c r="C44" s="32"/>
      <c r="D44" s="24"/>
      <c r="E44" s="24"/>
      <c r="F44" s="51"/>
    </row>
    <row r="45" spans="1:6" ht="12.75" customHeight="1">
      <c r="A45" s="25">
        <f>A43+1</f>
        <v>19</v>
      </c>
      <c r="B45" s="23" t="s">
        <v>3</v>
      </c>
      <c r="C45" s="31" t="s">
        <v>87</v>
      </c>
      <c r="D45" s="23" t="s">
        <v>88</v>
      </c>
      <c r="E45" s="23"/>
      <c r="F45" s="50">
        <f>4.73*45</f>
        <v>212.85000000000002</v>
      </c>
    </row>
    <row r="46" spans="1:6" ht="12.75" customHeight="1">
      <c r="A46" s="26"/>
      <c r="B46" s="24"/>
      <c r="C46" s="32"/>
      <c r="D46" s="24"/>
      <c r="E46" s="24"/>
      <c r="F46" s="51"/>
    </row>
    <row r="47" spans="1:6" ht="12.75" customHeight="1">
      <c r="A47" s="25">
        <f>A37+1</f>
        <v>16</v>
      </c>
      <c r="B47" s="38" t="s">
        <v>3</v>
      </c>
      <c r="C47" s="40">
        <v>677</v>
      </c>
      <c r="D47" s="38" t="s">
        <v>28</v>
      </c>
      <c r="E47" s="38" t="s">
        <v>29</v>
      </c>
      <c r="F47" s="50">
        <f>94.05*45</f>
        <v>4232.25</v>
      </c>
    </row>
    <row r="48" spans="1:6" ht="12.75" customHeight="1">
      <c r="A48" s="26"/>
      <c r="B48" s="39"/>
      <c r="C48" s="41"/>
      <c r="D48" s="39"/>
      <c r="E48" s="39"/>
      <c r="F48" s="51"/>
    </row>
    <row r="49" spans="1:6" ht="12.75" customHeight="1">
      <c r="A49" s="25">
        <f>A47+1</f>
        <v>17</v>
      </c>
      <c r="B49" s="23" t="s">
        <v>3</v>
      </c>
      <c r="C49" s="40" t="s">
        <v>30</v>
      </c>
      <c r="D49" s="38" t="s">
        <v>31</v>
      </c>
      <c r="E49" s="38" t="s">
        <v>95</v>
      </c>
      <c r="F49" s="54">
        <f>76.67*45</f>
        <v>3450.15</v>
      </c>
    </row>
    <row r="50" spans="1:6" ht="12.75" customHeight="1">
      <c r="A50" s="26"/>
      <c r="B50" s="24"/>
      <c r="C50" s="41"/>
      <c r="D50" s="39"/>
      <c r="E50" s="39"/>
      <c r="F50" s="55"/>
    </row>
    <row r="51" spans="1:6" ht="12.75" customHeight="1">
      <c r="A51" s="25">
        <f>A49+1</f>
        <v>18</v>
      </c>
      <c r="B51" s="23" t="s">
        <v>3</v>
      </c>
      <c r="C51" s="40">
        <v>680</v>
      </c>
      <c r="D51" s="38" t="s">
        <v>32</v>
      </c>
      <c r="E51" s="38" t="s">
        <v>33</v>
      </c>
      <c r="F51" s="50">
        <f>91.19*45</f>
        <v>4103.55</v>
      </c>
    </row>
    <row r="52" spans="1:6" ht="12.75" customHeight="1">
      <c r="A52" s="26"/>
      <c r="B52" s="24"/>
      <c r="C52" s="41"/>
      <c r="D52" s="39"/>
      <c r="E52" s="39"/>
      <c r="F52" s="51"/>
    </row>
    <row r="53" spans="1:6" ht="12.75" customHeight="1">
      <c r="A53" s="25">
        <f>A51+1</f>
        <v>19</v>
      </c>
      <c r="B53" s="38" t="s">
        <v>3</v>
      </c>
      <c r="C53" s="40">
        <v>76</v>
      </c>
      <c r="D53" s="38" t="s">
        <v>34</v>
      </c>
      <c r="E53" s="38" t="s">
        <v>35</v>
      </c>
      <c r="F53" s="50">
        <f>57.75*45</f>
        <v>2598.75</v>
      </c>
    </row>
    <row r="54" spans="1:6" ht="12.75" customHeight="1">
      <c r="A54" s="26"/>
      <c r="B54" s="39"/>
      <c r="C54" s="41"/>
      <c r="D54" s="39"/>
      <c r="E54" s="39"/>
      <c r="F54" s="51"/>
    </row>
    <row r="55" spans="1:6" ht="12.75" customHeight="1">
      <c r="A55" s="25">
        <f>A53+1</f>
        <v>20</v>
      </c>
      <c r="B55" s="38" t="s">
        <v>3</v>
      </c>
      <c r="C55" s="40" t="s">
        <v>55</v>
      </c>
      <c r="D55" s="38" t="s">
        <v>36</v>
      </c>
      <c r="E55" s="38" t="s">
        <v>37</v>
      </c>
      <c r="F55" s="50">
        <f>10.23*45</f>
        <v>460.35</v>
      </c>
    </row>
    <row r="56" spans="1:6" ht="12.75" customHeight="1">
      <c r="A56" s="26"/>
      <c r="B56" s="39"/>
      <c r="C56" s="41"/>
      <c r="D56" s="39"/>
      <c r="E56" s="39"/>
      <c r="F56" s="51"/>
    </row>
    <row r="57" spans="1:6" ht="12.75" customHeight="1">
      <c r="A57" s="25">
        <f>A55+1</f>
        <v>21</v>
      </c>
      <c r="B57" s="23" t="s">
        <v>3</v>
      </c>
      <c r="C57" s="40" t="s">
        <v>38</v>
      </c>
      <c r="D57" s="38" t="s">
        <v>72</v>
      </c>
      <c r="E57" s="38" t="s">
        <v>39</v>
      </c>
      <c r="F57" s="54">
        <f>48.4*45</f>
        <v>2178</v>
      </c>
    </row>
    <row r="58" spans="1:6" ht="12.75" customHeight="1">
      <c r="A58" s="26"/>
      <c r="B58" s="24"/>
      <c r="C58" s="41"/>
      <c r="D58" s="39"/>
      <c r="E58" s="39"/>
      <c r="F58" s="55"/>
    </row>
    <row r="59" spans="1:6" ht="12.75" customHeight="1">
      <c r="A59" s="25">
        <f>A57+1</f>
        <v>22</v>
      </c>
      <c r="B59" s="23" t="s">
        <v>3</v>
      </c>
      <c r="C59" s="40" t="s">
        <v>73</v>
      </c>
      <c r="D59" s="38" t="s">
        <v>72</v>
      </c>
      <c r="E59" s="38" t="s">
        <v>74</v>
      </c>
      <c r="F59" s="54">
        <f>108.9*45</f>
        <v>4900.5</v>
      </c>
    </row>
    <row r="60" spans="1:6" ht="12.75" customHeight="1">
      <c r="A60" s="26"/>
      <c r="B60" s="24"/>
      <c r="C60" s="41"/>
      <c r="D60" s="39"/>
      <c r="E60" s="39"/>
      <c r="F60" s="55"/>
    </row>
    <row r="61" spans="1:6" ht="12.75" customHeight="1">
      <c r="A61" s="25">
        <f>A59+1</f>
        <v>23</v>
      </c>
      <c r="B61" s="23" t="s">
        <v>3</v>
      </c>
      <c r="C61" s="40" t="s">
        <v>40</v>
      </c>
      <c r="D61" s="38" t="s">
        <v>41</v>
      </c>
      <c r="E61" s="38" t="s">
        <v>75</v>
      </c>
      <c r="F61" s="50">
        <f>17.49*45</f>
        <v>787.05</v>
      </c>
    </row>
    <row r="62" spans="1:6" ht="12.75" customHeight="1">
      <c r="A62" s="26"/>
      <c r="B62" s="24"/>
      <c r="C62" s="41"/>
      <c r="D62" s="39"/>
      <c r="E62" s="39"/>
      <c r="F62" s="51"/>
    </row>
    <row r="63" spans="1:6" ht="12.75" customHeight="1">
      <c r="A63" s="25">
        <f>A61+1</f>
        <v>24</v>
      </c>
      <c r="B63" s="23" t="s">
        <v>3</v>
      </c>
      <c r="C63" s="36" t="s">
        <v>42</v>
      </c>
      <c r="D63" s="33" t="s">
        <v>43</v>
      </c>
      <c r="E63" s="33" t="s">
        <v>44</v>
      </c>
      <c r="F63" s="50">
        <f>3.25*45</f>
        <v>146.25</v>
      </c>
    </row>
    <row r="64" spans="1:6" ht="12.75" customHeight="1">
      <c r="A64" s="26"/>
      <c r="B64" s="24"/>
      <c r="C64" s="37"/>
      <c r="D64" s="35"/>
      <c r="E64" s="35"/>
      <c r="F64" s="51"/>
    </row>
    <row r="65" spans="1:6" ht="12.75" customHeight="1">
      <c r="A65" s="25">
        <f>A63+1</f>
        <v>25</v>
      </c>
      <c r="B65" s="23" t="s">
        <v>3</v>
      </c>
      <c r="C65" s="36" t="s">
        <v>45</v>
      </c>
      <c r="D65" s="33" t="s">
        <v>46</v>
      </c>
      <c r="E65" s="33" t="s">
        <v>47</v>
      </c>
      <c r="F65" s="50">
        <f>3.41*45</f>
        <v>153.45000000000002</v>
      </c>
    </row>
    <row r="66" spans="1:6" ht="12.75" customHeight="1">
      <c r="A66" s="26"/>
      <c r="B66" s="24"/>
      <c r="C66" s="37"/>
      <c r="D66" s="35"/>
      <c r="E66" s="35"/>
      <c r="F66" s="51"/>
    </row>
    <row r="67" spans="1:6" ht="12.75" customHeight="1">
      <c r="A67" s="25">
        <f>A65+1</f>
        <v>26</v>
      </c>
      <c r="B67" s="23" t="s">
        <v>3</v>
      </c>
      <c r="C67" s="36" t="s">
        <v>77</v>
      </c>
      <c r="D67" s="33" t="s">
        <v>76</v>
      </c>
      <c r="E67" s="33" t="s">
        <v>48</v>
      </c>
      <c r="F67" s="50">
        <f>22.22*45</f>
        <v>999.9</v>
      </c>
    </row>
    <row r="68" spans="1:6" ht="12.75" customHeight="1">
      <c r="A68" s="26"/>
      <c r="B68" s="24"/>
      <c r="C68" s="37"/>
      <c r="D68" s="35"/>
      <c r="E68" s="35"/>
      <c r="F68" s="51"/>
    </row>
    <row r="69" spans="1:6" ht="12.75" customHeight="1">
      <c r="A69" s="25">
        <f>A67+1</f>
        <v>27</v>
      </c>
      <c r="B69" s="27" t="s">
        <v>3</v>
      </c>
      <c r="C69" s="29">
        <v>3763</v>
      </c>
      <c r="D69" s="27" t="s">
        <v>49</v>
      </c>
      <c r="E69" s="1" t="s">
        <v>50</v>
      </c>
      <c r="F69" s="50">
        <f>52.14*45</f>
        <v>2346.3</v>
      </c>
    </row>
    <row r="70" spans="1:6" ht="12.75" customHeight="1">
      <c r="A70" s="26"/>
      <c r="B70" s="28"/>
      <c r="C70" s="30"/>
      <c r="D70" s="28"/>
      <c r="E70" s="2" t="s">
        <v>51</v>
      </c>
      <c r="F70" s="51"/>
    </row>
    <row r="71" spans="1:6" ht="12.75" customHeight="1">
      <c r="A71" s="25">
        <f>A69+1</f>
        <v>28</v>
      </c>
      <c r="B71" s="27" t="s">
        <v>3</v>
      </c>
      <c r="C71" s="29">
        <v>3781</v>
      </c>
      <c r="D71" s="27" t="s">
        <v>89</v>
      </c>
      <c r="E71" s="27" t="s">
        <v>52</v>
      </c>
      <c r="F71" s="50">
        <f>21.45*45</f>
        <v>965.25</v>
      </c>
    </row>
    <row r="72" spans="1:6" ht="12.75" customHeight="1">
      <c r="A72" s="26"/>
      <c r="B72" s="28"/>
      <c r="C72" s="30"/>
      <c r="D72" s="28"/>
      <c r="E72" s="28"/>
      <c r="F72" s="51"/>
    </row>
    <row r="73" spans="1:6" ht="12.75" customHeight="1">
      <c r="A73" s="25">
        <f>A71+1</f>
        <v>29</v>
      </c>
      <c r="B73" s="27" t="s">
        <v>3</v>
      </c>
      <c r="C73" s="36">
        <v>3771</v>
      </c>
      <c r="D73" s="33" t="s">
        <v>78</v>
      </c>
      <c r="E73" s="33" t="s">
        <v>52</v>
      </c>
      <c r="F73" s="50">
        <f>14.19*45</f>
        <v>638.55</v>
      </c>
    </row>
    <row r="74" spans="1:6" ht="12.75" customHeight="1" thickBot="1">
      <c r="A74" s="26"/>
      <c r="B74" s="49"/>
      <c r="C74" s="48"/>
      <c r="D74" s="34"/>
      <c r="E74" s="34"/>
      <c r="F74" s="51"/>
    </row>
    <row r="75" ht="12.75">
      <c r="A75" s="3"/>
    </row>
    <row r="76" spans="5:6" ht="12.75">
      <c r="E76" s="4"/>
      <c r="F76" s="5"/>
    </row>
    <row r="77" spans="5:6" ht="12.75">
      <c r="E77" s="4"/>
      <c r="F77" s="5"/>
    </row>
    <row r="78" spans="5:6" ht="12.75">
      <c r="E78" s="4"/>
      <c r="F78" s="5"/>
    </row>
    <row r="79" spans="5:6" ht="12.75">
      <c r="E79" s="4"/>
      <c r="F79" s="4"/>
    </row>
  </sheetData>
  <sheetProtection/>
  <mergeCells count="194">
    <mergeCell ref="E39:E40"/>
    <mergeCell ref="F39:F40"/>
    <mergeCell ref="A39:A40"/>
    <mergeCell ref="B39:B40"/>
    <mergeCell ref="C39:C40"/>
    <mergeCell ref="D39:D40"/>
    <mergeCell ref="E55:E56"/>
    <mergeCell ref="F51:F52"/>
    <mergeCell ref="F29:F30"/>
    <mergeCell ref="F61:F62"/>
    <mergeCell ref="F63:F64"/>
    <mergeCell ref="F37:F38"/>
    <mergeCell ref="F47:F48"/>
    <mergeCell ref="F53:F54"/>
    <mergeCell ref="F55:F56"/>
    <mergeCell ref="D27:D28"/>
    <mergeCell ref="E27:E28"/>
    <mergeCell ref="F27:F28"/>
    <mergeCell ref="E59:E60"/>
    <mergeCell ref="F57:F58"/>
    <mergeCell ref="F59:F60"/>
    <mergeCell ref="E53:E54"/>
    <mergeCell ref="B37:B38"/>
    <mergeCell ref="B49:B50"/>
    <mergeCell ref="B51:B52"/>
    <mergeCell ref="B61:B62"/>
    <mergeCell ref="B59:B60"/>
    <mergeCell ref="B73:B74"/>
    <mergeCell ref="E13:E14"/>
    <mergeCell ref="F11:F12"/>
    <mergeCell ref="F13:F14"/>
    <mergeCell ref="C73:C74"/>
    <mergeCell ref="C49:C50"/>
    <mergeCell ref="C37:C38"/>
    <mergeCell ref="C27:C28"/>
    <mergeCell ref="E9:E10"/>
    <mergeCell ref="A9:A10"/>
    <mergeCell ref="B9:B10"/>
    <mergeCell ref="C9:C10"/>
    <mergeCell ref="D9:D10"/>
    <mergeCell ref="F9:F10"/>
    <mergeCell ref="E15:E16"/>
    <mergeCell ref="B15:B16"/>
    <mergeCell ref="C15:C16"/>
    <mergeCell ref="F15:F16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A15:A16"/>
    <mergeCell ref="D15:D16"/>
    <mergeCell ref="A23:A24"/>
    <mergeCell ref="D21:D22"/>
    <mergeCell ref="B19:B20"/>
    <mergeCell ref="B21:B22"/>
    <mergeCell ref="B23:B24"/>
    <mergeCell ref="C19:C20"/>
    <mergeCell ref="C21:C22"/>
    <mergeCell ref="C23:C24"/>
    <mergeCell ref="D19:D20"/>
    <mergeCell ref="E19:E20"/>
    <mergeCell ref="F19:F20"/>
    <mergeCell ref="F17:F18"/>
    <mergeCell ref="A21:A22"/>
    <mergeCell ref="A19:A20"/>
    <mergeCell ref="A17:A18"/>
    <mergeCell ref="B17:B18"/>
    <mergeCell ref="C17:C18"/>
    <mergeCell ref="D17:D18"/>
    <mergeCell ref="E17:E18"/>
    <mergeCell ref="D25:D26"/>
    <mergeCell ref="D23:D24"/>
    <mergeCell ref="E25:E26"/>
    <mergeCell ref="E21:E22"/>
    <mergeCell ref="F25:F26"/>
    <mergeCell ref="F21:F22"/>
    <mergeCell ref="F23:F24"/>
    <mergeCell ref="A25:A26"/>
    <mergeCell ref="B25:B26"/>
    <mergeCell ref="C25:C26"/>
    <mergeCell ref="A29:A30"/>
    <mergeCell ref="B29:B30"/>
    <mergeCell ref="C29:C30"/>
    <mergeCell ref="D29:D30"/>
    <mergeCell ref="A27:A28"/>
    <mergeCell ref="B27:B28"/>
    <mergeCell ref="A31:A32"/>
    <mergeCell ref="D31:D32"/>
    <mergeCell ref="E31:E32"/>
    <mergeCell ref="B31:B32"/>
    <mergeCell ref="C31:C32"/>
    <mergeCell ref="A33:A34"/>
    <mergeCell ref="D33:D34"/>
    <mergeCell ref="E33:E34"/>
    <mergeCell ref="F33:F34"/>
    <mergeCell ref="B33:B34"/>
    <mergeCell ref="C33:C34"/>
    <mergeCell ref="A35:A36"/>
    <mergeCell ref="D35:D36"/>
    <mergeCell ref="E35:E36"/>
    <mergeCell ref="F35:F36"/>
    <mergeCell ref="B35:B36"/>
    <mergeCell ref="C35:C36"/>
    <mergeCell ref="E47:E48"/>
    <mergeCell ref="A37:A38"/>
    <mergeCell ref="D37:D38"/>
    <mergeCell ref="E37:E38"/>
    <mergeCell ref="A47:A48"/>
    <mergeCell ref="B47:B48"/>
    <mergeCell ref="C47:C48"/>
    <mergeCell ref="D47:D48"/>
    <mergeCell ref="A51:A52"/>
    <mergeCell ref="D51:D52"/>
    <mergeCell ref="E51:E52"/>
    <mergeCell ref="A49:A50"/>
    <mergeCell ref="D49:D50"/>
    <mergeCell ref="E49:E50"/>
    <mergeCell ref="F49:F50"/>
    <mergeCell ref="C51:C52"/>
    <mergeCell ref="A55:A56"/>
    <mergeCell ref="B55:B56"/>
    <mergeCell ref="C55:C56"/>
    <mergeCell ref="D55:D56"/>
    <mergeCell ref="A53:A54"/>
    <mergeCell ref="B53:B54"/>
    <mergeCell ref="C53:C54"/>
    <mergeCell ref="D53:D54"/>
    <mergeCell ref="A65:A66"/>
    <mergeCell ref="A67:A68"/>
    <mergeCell ref="B57:B58"/>
    <mergeCell ref="C57:C58"/>
    <mergeCell ref="C63:C64"/>
    <mergeCell ref="C61:C62"/>
    <mergeCell ref="C59:C60"/>
    <mergeCell ref="E61:E62"/>
    <mergeCell ref="A57:A58"/>
    <mergeCell ref="D57:D58"/>
    <mergeCell ref="E57:E58"/>
    <mergeCell ref="A59:A60"/>
    <mergeCell ref="A61:A62"/>
    <mergeCell ref="D61:D62"/>
    <mergeCell ref="D59:D60"/>
    <mergeCell ref="A71:A72"/>
    <mergeCell ref="A73:A74"/>
    <mergeCell ref="C65:C66"/>
    <mergeCell ref="B63:B64"/>
    <mergeCell ref="B65:B66"/>
    <mergeCell ref="B67:B68"/>
    <mergeCell ref="A63:A64"/>
    <mergeCell ref="C67:C68"/>
    <mergeCell ref="A69:A70"/>
    <mergeCell ref="D63:D64"/>
    <mergeCell ref="E63:E64"/>
    <mergeCell ref="D65:D66"/>
    <mergeCell ref="E65:E66"/>
    <mergeCell ref="F65:F66"/>
    <mergeCell ref="D67:D68"/>
    <mergeCell ref="E67:E68"/>
    <mergeCell ref="B69:B70"/>
    <mergeCell ref="C69:C70"/>
    <mergeCell ref="D69:D70"/>
    <mergeCell ref="F67:F68"/>
    <mergeCell ref="F69:F70"/>
    <mergeCell ref="D73:D74"/>
    <mergeCell ref="E73:E74"/>
    <mergeCell ref="F73:F74"/>
    <mergeCell ref="A43:A44"/>
    <mergeCell ref="B43:B44"/>
    <mergeCell ref="C43:C44"/>
    <mergeCell ref="D43:D44"/>
    <mergeCell ref="E43:E44"/>
    <mergeCell ref="F43:F44"/>
    <mergeCell ref="A41:A42"/>
    <mergeCell ref="B41:B42"/>
    <mergeCell ref="A45:A46"/>
    <mergeCell ref="B45:B46"/>
    <mergeCell ref="C45:C46"/>
    <mergeCell ref="D45:D46"/>
    <mergeCell ref="E41:E42"/>
    <mergeCell ref="F41:F42"/>
    <mergeCell ref="C41:C42"/>
    <mergeCell ref="D41:D42"/>
    <mergeCell ref="E45:E46"/>
    <mergeCell ref="F45:F46"/>
    <mergeCell ref="B71:B72"/>
    <mergeCell ref="C71:C72"/>
    <mergeCell ref="D71:D72"/>
    <mergeCell ref="E71:E72"/>
    <mergeCell ref="F71:F72"/>
  </mergeCells>
  <hyperlinks>
    <hyperlink ref="A5" r:id="rId1" display="www.attika2004.ru"/>
    <hyperlink ref="A6" r:id="rId2" display="denis@attika2004.ru "/>
  </hyperlinks>
  <printOptions/>
  <pageMargins left="0.5905511811023623" right="0.3937007874015748" top="0.1968503937007874" bottom="0" header="0.5118110236220472" footer="0.5118110236220472"/>
  <pageSetup horizontalDpi="600" verticalDpi="600" orientation="portrait" paperSize="9" scale="8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Денис</cp:lastModifiedBy>
  <cp:lastPrinted>2010-02-04T11:31:54Z</cp:lastPrinted>
  <dcterms:created xsi:type="dcterms:W3CDTF">2003-05-07T07:04:23Z</dcterms:created>
  <dcterms:modified xsi:type="dcterms:W3CDTF">2010-02-04T12:04:14Z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